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8460" tabRatio="762" firstSheet="2" activeTab="7"/>
  </bookViews>
  <sheets>
    <sheet name="2016级直博" sheetId="9" r:id="rId1"/>
    <sheet name="2017级直博" sheetId="12" r:id="rId2"/>
    <sheet name="2018级博士" sheetId="14" r:id="rId3"/>
    <sheet name="2018级直博" sheetId="15" r:id="rId4"/>
    <sheet name="2018级硕士" sheetId="16" r:id="rId5"/>
    <sheet name="2019级博士" sheetId="17" r:id="rId6"/>
    <sheet name="2019级直博" sheetId="18" r:id="rId7"/>
    <sheet name="2019级硕士" sheetId="19" r:id="rId8"/>
  </sheets>
  <calcPr calcId="144525"/>
</workbook>
</file>

<file path=xl/sharedStrings.xml><?xml version="1.0" encoding="utf-8"?>
<sst xmlns="http://schemas.openxmlformats.org/spreadsheetml/2006/main" count="329" uniqueCount="77">
  <si>
    <t>序号</t>
  </si>
  <si>
    <t>姓名</t>
  </si>
  <si>
    <t>学术成绩</t>
  </si>
  <si>
    <t>表彰</t>
  </si>
  <si>
    <t>学习情况</t>
  </si>
  <si>
    <t>社会工作</t>
  </si>
  <si>
    <t>思政培训</t>
  </si>
  <si>
    <t>处分</t>
  </si>
  <si>
    <t>日常规范</t>
  </si>
  <si>
    <t>总分</t>
  </si>
  <si>
    <t>学术会议发言（国际性）</t>
  </si>
  <si>
    <t>学术会议发言（全国性）</t>
  </si>
  <si>
    <t>学术会议壁报（国际性）</t>
  </si>
  <si>
    <t>学术会议壁报（全国性）</t>
  </si>
  <si>
    <t>学术会议受邀（国际性）</t>
  </si>
  <si>
    <t>学术会议受邀（全国性）</t>
  </si>
  <si>
    <t>国内统计源期刊发表综述等</t>
  </si>
  <si>
    <t>国内统计源期刊发表论著</t>
  </si>
  <si>
    <t>SCI发表综述</t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</si>
  <si>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</si>
  <si>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</si>
  <si>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</si>
  <si>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≥</t>
    </r>
    <r>
      <rPr>
        <sz val="12"/>
        <rFont val="Times New Roman"/>
        <charset val="134"/>
      </rPr>
      <t>10</t>
    </r>
  </si>
  <si>
    <t>参编书籍</t>
  </si>
  <si>
    <t>专利</t>
  </si>
  <si>
    <t>国家级</t>
  </si>
  <si>
    <t>市级</t>
  </si>
  <si>
    <t>校级</t>
  </si>
  <si>
    <t>院级</t>
  </si>
  <si>
    <r>
      <rPr>
        <sz val="12"/>
        <color theme="1"/>
        <rFont val="宋体"/>
        <charset val="134"/>
      </rPr>
      <t>参加学习课程的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宋体"/>
        <charset val="134"/>
      </rPr>
      <t>以上成绩优秀（≥</t>
    </r>
    <r>
      <rPr>
        <sz val="12"/>
        <color theme="1"/>
        <rFont val="Times New Roman"/>
        <charset val="134"/>
      </rPr>
      <t>85</t>
    </r>
    <r>
      <rPr>
        <sz val="12"/>
        <color theme="1"/>
        <rFont val="宋体"/>
        <charset val="134"/>
      </rPr>
      <t>分）</t>
    </r>
  </si>
  <si>
    <t>60%以上的科室出科考核成绩优秀（≥85分）</t>
  </si>
  <si>
    <t>学位课程成绩不合格</t>
  </si>
  <si>
    <t>热心为同学服务，积极参加医院组织的各种活动；积极参加社会公益事宜</t>
  </si>
  <si>
    <t>学业处理</t>
  </si>
  <si>
    <t>纪律处分</t>
  </si>
  <si>
    <t>及时提交学习期间有关资料</t>
  </si>
  <si>
    <t>胡丽</t>
  </si>
  <si>
    <t>杨迪</t>
  </si>
  <si>
    <t>田洪瑞</t>
  </si>
  <si>
    <t>彭琳</t>
  </si>
  <si>
    <t>陈冬芍</t>
  </si>
  <si>
    <t>杨勇</t>
  </si>
  <si>
    <t>相美亦</t>
  </si>
  <si>
    <t>陈永康</t>
  </si>
  <si>
    <t>戎卓娜</t>
  </si>
  <si>
    <t>苏丽明</t>
  </si>
  <si>
    <t>黄莎</t>
  </si>
  <si>
    <t>王佳鑫</t>
  </si>
  <si>
    <t>冯冬冬</t>
  </si>
  <si>
    <t>王静远</t>
  </si>
  <si>
    <t>王惠</t>
  </si>
  <si>
    <t>于欢</t>
  </si>
  <si>
    <t>王玲</t>
  </si>
  <si>
    <t>樊笑晗</t>
  </si>
  <si>
    <t>刘添齐</t>
  </si>
  <si>
    <t>蒋金泉</t>
  </si>
  <si>
    <t>韩鑫坤</t>
  </si>
  <si>
    <t>杨璐晶</t>
  </si>
  <si>
    <t>覃向向</t>
  </si>
  <si>
    <t>黄宇亮</t>
  </si>
  <si>
    <t>种晓艺</t>
  </si>
  <si>
    <t>郑雨田</t>
  </si>
  <si>
    <t>姜安娜</t>
  </si>
  <si>
    <t>赵笛</t>
  </si>
  <si>
    <t>郭晓轶</t>
  </si>
  <si>
    <t>石晋瑶</t>
  </si>
  <si>
    <t>赵婷婷</t>
  </si>
  <si>
    <t>陈江波</t>
  </si>
  <si>
    <t>许畅</t>
  </si>
  <si>
    <t>陈慕华</t>
  </si>
  <si>
    <t>许恒敏</t>
  </si>
  <si>
    <t>廖浩</t>
  </si>
  <si>
    <t>马明洋</t>
  </si>
  <si>
    <t>翁文杰</t>
  </si>
  <si>
    <t>周城城</t>
  </si>
  <si>
    <t>李晨光</t>
  </si>
  <si>
    <t>梁琳琳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</si>
</sst>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DengXian"/>
      <charset val="134"/>
      <scheme val="minor"/>
    </font>
    <font>
      <sz val="12"/>
      <name val="DengXian"/>
      <charset val="134"/>
      <scheme val="minor"/>
    </font>
    <font>
      <sz val="12"/>
      <color theme="1"/>
      <name val="宋体"/>
      <charset val="134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4" fillId="6" borderId="1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/>
    <xf numFmtId="0" fontId="1" fillId="0" borderId="0" xfId="0" applyFont="1"/>
    <xf numFmtId="0" fontId="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E17" sqref="E17"/>
    </sheetView>
  </sheetViews>
  <sheetFormatPr defaultColWidth="8.88888888888889" defaultRowHeight="15" outlineLevelRow="2"/>
  <cols>
    <col min="13" max="13" width="12.4444444444444"/>
    <col min="30" max="30" width="12.4444444444444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1" customFormat="1" spans="1:30">
      <c r="A3" s="1">
        <v>1</v>
      </c>
      <c r="B3" s="1" t="s">
        <v>36</v>
      </c>
      <c r="F3" s="1">
        <v>2</v>
      </c>
      <c r="M3" s="1">
        <f>10+(4.751/2)^2</f>
        <v>15.64300025</v>
      </c>
      <c r="Z3" s="1">
        <v>0.5</v>
      </c>
      <c r="AC3" s="1">
        <v>5</v>
      </c>
      <c r="AD3" s="1">
        <f>SUM(C3:AC3)</f>
        <v>23.14300025</v>
      </c>
    </row>
  </sheetData>
  <mergeCells count="4">
    <mergeCell ref="C1:Q1"/>
    <mergeCell ref="R1:U1"/>
    <mergeCell ref="V1:X1"/>
    <mergeCell ref="AA1:AB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workbookViewId="0">
      <pane xSplit="2" ySplit="1" topLeftCell="O2" activePane="bottomRight" state="frozen"/>
      <selection/>
      <selection pane="topRight"/>
      <selection pane="bottomLeft"/>
      <selection pane="bottomRight" activeCell="R16" sqref="R16"/>
    </sheetView>
  </sheetViews>
  <sheetFormatPr defaultColWidth="8.88888888888889" defaultRowHeight="15" outlineLevelRow="4"/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92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1" customFormat="1" spans="1:30">
      <c r="A3" s="1">
        <v>1</v>
      </c>
      <c r="B3" s="1" t="s">
        <v>37</v>
      </c>
      <c r="T3" s="1">
        <v>16</v>
      </c>
      <c r="U3" s="1">
        <v>6</v>
      </c>
      <c r="Y3" s="1">
        <v>6</v>
      </c>
      <c r="Z3" s="1">
        <v>2</v>
      </c>
      <c r="AC3" s="1">
        <v>5</v>
      </c>
      <c r="AD3" s="1">
        <f>SUM(C3:AC3)</f>
        <v>35</v>
      </c>
    </row>
    <row r="4" s="1" customFormat="1" spans="1:30">
      <c r="A4" s="1">
        <v>2</v>
      </c>
      <c r="B4" s="1" t="s">
        <v>38</v>
      </c>
      <c r="H4" s="1">
        <v>1</v>
      </c>
      <c r="J4" s="1">
        <v>10</v>
      </c>
      <c r="T4" s="1">
        <v>18</v>
      </c>
      <c r="Z4" s="1">
        <v>1.5</v>
      </c>
      <c r="AC4" s="1">
        <v>5</v>
      </c>
      <c r="AD4" s="1">
        <f>SUM(C4:AC4)</f>
        <v>35.5</v>
      </c>
    </row>
    <row r="5" s="7" customFormat="1" spans="1:30">
      <c r="A5" s="7">
        <v>3</v>
      </c>
      <c r="B5" s="1" t="s">
        <v>39</v>
      </c>
      <c r="I5" s="7">
        <v>4</v>
      </c>
      <c r="T5" s="7">
        <v>10</v>
      </c>
      <c r="Z5" s="7">
        <v>1.5</v>
      </c>
      <c r="AC5" s="7">
        <v>5</v>
      </c>
      <c r="AD5" s="7">
        <f>SUM(C5:AC5)</f>
        <v>20.5</v>
      </c>
    </row>
  </sheetData>
  <mergeCells count="4">
    <mergeCell ref="C1:Q1"/>
    <mergeCell ref="R1:U1"/>
    <mergeCell ref="V1:X1"/>
    <mergeCell ref="AA1:AB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"/>
  <sheetViews>
    <sheetView workbookViewId="0">
      <pane xSplit="2" ySplit="1" topLeftCell="W2" activePane="bottomRight" state="frozen"/>
      <selection/>
      <selection pane="topRight"/>
      <selection pane="bottomLeft"/>
      <selection pane="bottomRight" activeCell="Z21" sqref="Z21"/>
    </sheetView>
  </sheetViews>
  <sheetFormatPr defaultColWidth="8.88888888888889" defaultRowHeight="15"/>
  <cols>
    <col min="13" max="13" width="12.4444444444444"/>
    <col min="14" max="14" width="11.3333333333333"/>
    <col min="30" max="30" width="12.4444444444444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1" customFormat="1" spans="1:30">
      <c r="A3" s="1">
        <v>1</v>
      </c>
      <c r="B3" s="1" t="s">
        <v>40</v>
      </c>
      <c r="D3" s="1">
        <v>4</v>
      </c>
      <c r="F3" s="1">
        <v>2</v>
      </c>
      <c r="H3" s="1">
        <v>1</v>
      </c>
      <c r="T3" s="1">
        <v>12</v>
      </c>
      <c r="Y3" s="1">
        <v>2</v>
      </c>
      <c r="Z3" s="1">
        <v>0.5</v>
      </c>
      <c r="AC3" s="1">
        <v>5</v>
      </c>
      <c r="AD3" s="1">
        <f t="shared" ref="AD3:AD15" si="0">SUM(C3:AC3)</f>
        <v>26.5</v>
      </c>
    </row>
    <row r="4" s="7" customFormat="1" spans="1:30">
      <c r="A4" s="7">
        <v>2</v>
      </c>
      <c r="B4" s="1" t="s">
        <v>41</v>
      </c>
      <c r="T4" s="7">
        <v>10</v>
      </c>
      <c r="Z4" s="7">
        <v>1</v>
      </c>
      <c r="AC4" s="7">
        <v>5</v>
      </c>
      <c r="AD4" s="1">
        <f t="shared" si="0"/>
        <v>16</v>
      </c>
    </row>
    <row r="5" s="7" customFormat="1" spans="1:30">
      <c r="A5" s="7">
        <v>3</v>
      </c>
      <c r="B5" s="1" t="s">
        <v>42</v>
      </c>
      <c r="H5" s="7">
        <v>1</v>
      </c>
      <c r="Z5" s="7">
        <v>1</v>
      </c>
      <c r="AC5" s="7">
        <v>5</v>
      </c>
      <c r="AD5" s="1">
        <f t="shared" si="0"/>
        <v>7</v>
      </c>
    </row>
    <row r="6" s="7" customFormat="1" spans="1:30">
      <c r="A6" s="7">
        <v>4</v>
      </c>
      <c r="B6" s="1" t="s">
        <v>43</v>
      </c>
      <c r="T6" s="7">
        <v>10</v>
      </c>
      <c r="Z6" s="7">
        <v>0.5</v>
      </c>
      <c r="AC6" s="7">
        <v>5</v>
      </c>
      <c r="AD6" s="1">
        <f t="shared" si="0"/>
        <v>15.5</v>
      </c>
    </row>
    <row r="7" s="7" customFormat="1" spans="1:30">
      <c r="A7" s="7">
        <v>5</v>
      </c>
      <c r="B7" s="1" t="s">
        <v>44</v>
      </c>
      <c r="Y7" s="7">
        <v>6</v>
      </c>
      <c r="Z7" s="7">
        <v>1.5</v>
      </c>
      <c r="AC7" s="7">
        <v>5</v>
      </c>
      <c r="AD7" s="1">
        <f t="shared" si="0"/>
        <v>12.5</v>
      </c>
    </row>
    <row r="8" s="1" customFormat="1" spans="1:30">
      <c r="A8" s="1">
        <v>6</v>
      </c>
      <c r="B8" s="1" t="s">
        <v>45</v>
      </c>
      <c r="M8" s="1">
        <f>10+(4.982/2)^2</f>
        <v>16.205081</v>
      </c>
      <c r="Z8" s="1">
        <v>0.5</v>
      </c>
      <c r="AC8" s="1">
        <v>5</v>
      </c>
      <c r="AD8" s="1">
        <f t="shared" si="0"/>
        <v>21.705081</v>
      </c>
    </row>
    <row r="9" s="1" customFormat="1" spans="1:30">
      <c r="A9" s="1">
        <v>7</v>
      </c>
      <c r="B9" s="1" t="s">
        <v>46</v>
      </c>
      <c r="D9" s="1">
        <v>4</v>
      </c>
      <c r="H9" s="1">
        <v>2</v>
      </c>
      <c r="M9" s="1">
        <f>10+(4.467/2)^2</f>
        <v>14.98852225</v>
      </c>
      <c r="T9" s="1">
        <v>16</v>
      </c>
      <c r="Y9" s="1">
        <v>2</v>
      </c>
      <c r="Z9" s="1">
        <v>2.5</v>
      </c>
      <c r="AC9" s="1">
        <v>5</v>
      </c>
      <c r="AD9" s="1">
        <f t="shared" si="0"/>
        <v>46.48852225</v>
      </c>
    </row>
    <row r="10" s="7" customFormat="1" spans="1:30">
      <c r="A10" s="7">
        <v>8</v>
      </c>
      <c r="B10" s="1" t="s">
        <v>47</v>
      </c>
      <c r="D10" s="7">
        <v>4</v>
      </c>
      <c r="Z10" s="7">
        <v>1</v>
      </c>
      <c r="AC10" s="7">
        <v>5</v>
      </c>
      <c r="AD10" s="1">
        <f t="shared" si="0"/>
        <v>10</v>
      </c>
    </row>
    <row r="11" s="7" customFormat="1" spans="1:30">
      <c r="A11" s="7">
        <v>9</v>
      </c>
      <c r="B11" s="1" t="s">
        <v>48</v>
      </c>
      <c r="T11" s="7">
        <v>10</v>
      </c>
      <c r="Z11" s="7">
        <v>0.5</v>
      </c>
      <c r="AC11" s="7">
        <v>5</v>
      </c>
      <c r="AD11" s="1">
        <f t="shared" si="0"/>
        <v>15.5</v>
      </c>
    </row>
    <row r="12" s="1" customFormat="1" spans="1:30">
      <c r="A12" s="1">
        <v>10</v>
      </c>
      <c r="B12" s="1" t="s">
        <v>49</v>
      </c>
      <c r="C12" s="1">
        <v>10</v>
      </c>
      <c r="E12" s="1">
        <v>10</v>
      </c>
      <c r="G12" s="1">
        <v>6</v>
      </c>
      <c r="P12" s="1">
        <v>6</v>
      </c>
      <c r="T12" s="1">
        <v>10</v>
      </c>
      <c r="AC12" s="1">
        <v>5</v>
      </c>
      <c r="AD12" s="1">
        <f t="shared" si="0"/>
        <v>47</v>
      </c>
    </row>
    <row r="13" s="1" customFormat="1" spans="1:30">
      <c r="A13" s="1">
        <v>11</v>
      </c>
      <c r="B13" s="1" t="s">
        <v>50</v>
      </c>
      <c r="H13" s="1">
        <v>1</v>
      </c>
      <c r="T13" s="1">
        <v>22</v>
      </c>
      <c r="U13" s="1">
        <v>2</v>
      </c>
      <c r="Y13" s="1">
        <v>5</v>
      </c>
      <c r="Z13" s="1">
        <v>2</v>
      </c>
      <c r="AC13" s="1">
        <v>5</v>
      </c>
      <c r="AD13" s="1">
        <f t="shared" si="0"/>
        <v>37</v>
      </c>
    </row>
    <row r="14" s="7" customFormat="1" spans="1:30">
      <c r="A14" s="7">
        <v>12</v>
      </c>
      <c r="B14" s="1" t="s">
        <v>51</v>
      </c>
      <c r="E14" s="7">
        <v>5</v>
      </c>
      <c r="T14" s="7">
        <v>10</v>
      </c>
      <c r="Z14" s="7">
        <v>0.5</v>
      </c>
      <c r="AC14" s="7">
        <v>5</v>
      </c>
      <c r="AD14" s="1">
        <f t="shared" si="0"/>
        <v>20.5</v>
      </c>
    </row>
    <row r="15" s="7" customFormat="1" spans="1:30">
      <c r="A15" s="7">
        <v>13</v>
      </c>
      <c r="B15" s="1" t="s">
        <v>52</v>
      </c>
      <c r="F15" s="7">
        <v>2</v>
      </c>
      <c r="T15" s="7">
        <v>10</v>
      </c>
      <c r="Z15" s="7">
        <v>1</v>
      </c>
      <c r="AC15" s="7">
        <v>5</v>
      </c>
      <c r="AD15" s="1">
        <f t="shared" si="0"/>
        <v>18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"/>
  <sheetViews>
    <sheetView workbookViewId="0">
      <pane xSplit="2" ySplit="1" topLeftCell="T2" activePane="bottomRight" state="frozen"/>
      <selection/>
      <selection pane="topRight"/>
      <selection pane="bottomLeft"/>
      <selection pane="bottomRight" activeCell="X11" sqref="X11"/>
    </sheetView>
  </sheetViews>
  <sheetFormatPr defaultColWidth="8.88888888888889" defaultRowHeight="15" outlineLevelRow="3"/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1" customFormat="1" spans="1:30">
      <c r="A3" s="1">
        <v>1</v>
      </c>
      <c r="B3" s="1" t="s">
        <v>53</v>
      </c>
      <c r="G3" s="1">
        <v>2</v>
      </c>
      <c r="H3" s="1">
        <v>3</v>
      </c>
      <c r="T3" s="1">
        <v>2</v>
      </c>
      <c r="U3" s="1">
        <v>6</v>
      </c>
      <c r="Y3" s="1">
        <v>5</v>
      </c>
      <c r="Z3" s="1">
        <v>2</v>
      </c>
      <c r="AC3" s="1">
        <v>5</v>
      </c>
      <c r="AD3" s="1">
        <f>SUM(C3:AC3)</f>
        <v>25</v>
      </c>
    </row>
    <row r="4" s="1" customFormat="1" spans="1:30">
      <c r="A4" s="1">
        <v>2</v>
      </c>
      <c r="B4" s="1" t="s">
        <v>54</v>
      </c>
      <c r="T4" s="1">
        <v>10</v>
      </c>
      <c r="U4" s="1">
        <v>6</v>
      </c>
      <c r="Y4" s="1">
        <v>5</v>
      </c>
      <c r="Z4" s="1">
        <v>2.5</v>
      </c>
      <c r="AC4" s="1">
        <v>5</v>
      </c>
      <c r="AD4" s="1">
        <f>SUM(C4:AC4)</f>
        <v>28.5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workbookViewId="0">
      <pane xSplit="2" ySplit="1" topLeftCell="P2" activePane="bottomRight" state="frozen"/>
      <selection/>
      <selection pane="topRight"/>
      <selection pane="bottomLeft"/>
      <selection pane="bottomRight" activeCell="V16" sqref="V16"/>
    </sheetView>
  </sheetViews>
  <sheetFormatPr defaultColWidth="8.88888888888889" defaultRowHeight="15" outlineLevelRow="7"/>
  <cols>
    <col min="13" max="13" width="10.2222222222222"/>
    <col min="30" max="30" width="10.2222222222222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8" customFormat="1" spans="1:30">
      <c r="A3" s="8">
        <v>1</v>
      </c>
      <c r="B3" s="8" t="s">
        <v>55</v>
      </c>
      <c r="E3" s="8">
        <v>10</v>
      </c>
      <c r="F3" s="8">
        <v>2</v>
      </c>
      <c r="M3" s="1">
        <f>10+(2.448/2)^2</f>
        <v>11.498176</v>
      </c>
      <c r="T3" s="8">
        <v>10</v>
      </c>
      <c r="Z3" s="8">
        <v>1</v>
      </c>
      <c r="AC3" s="8">
        <v>5</v>
      </c>
      <c r="AD3" s="8">
        <f t="shared" ref="AD3:AD8" si="0">SUM(C3:AC3)</f>
        <v>39.498176</v>
      </c>
    </row>
    <row r="4" s="7" customFormat="1" spans="1:30">
      <c r="A4" s="7">
        <v>2</v>
      </c>
      <c r="B4" s="1" t="s">
        <v>56</v>
      </c>
      <c r="U4" s="7">
        <v>2</v>
      </c>
      <c r="Z4" s="7">
        <v>0.5</v>
      </c>
      <c r="AC4" s="7">
        <v>5</v>
      </c>
      <c r="AD4" s="8">
        <f t="shared" si="0"/>
        <v>7.5</v>
      </c>
    </row>
    <row r="5" s="7" customFormat="1" spans="1:30">
      <c r="A5" s="7">
        <v>3</v>
      </c>
      <c r="B5" s="1" t="s">
        <v>57</v>
      </c>
      <c r="P5" s="7">
        <v>3</v>
      </c>
      <c r="T5" s="7">
        <v>16</v>
      </c>
      <c r="U5" s="7">
        <v>2</v>
      </c>
      <c r="Z5" s="7">
        <v>2</v>
      </c>
      <c r="AC5" s="7">
        <v>5</v>
      </c>
      <c r="AD5" s="8">
        <f t="shared" si="0"/>
        <v>28</v>
      </c>
    </row>
    <row r="6" s="1" customFormat="1" spans="1:30">
      <c r="A6" s="1">
        <v>4</v>
      </c>
      <c r="B6" s="1" t="s">
        <v>58</v>
      </c>
      <c r="T6" s="1">
        <v>16</v>
      </c>
      <c r="U6" s="1">
        <v>4</v>
      </c>
      <c r="Y6" s="1">
        <v>5</v>
      </c>
      <c r="Z6" s="1">
        <v>2</v>
      </c>
      <c r="AC6" s="1">
        <v>5</v>
      </c>
      <c r="AD6" s="8">
        <f t="shared" si="0"/>
        <v>32</v>
      </c>
    </row>
    <row r="7" s="1" customFormat="1" spans="1:30">
      <c r="A7" s="1">
        <v>5</v>
      </c>
      <c r="B7" s="1" t="s">
        <v>59</v>
      </c>
      <c r="C7" s="1">
        <v>10</v>
      </c>
      <c r="M7" s="1">
        <f>10+(2.532/2)^2</f>
        <v>11.602756</v>
      </c>
      <c r="R7" s="1">
        <v>20</v>
      </c>
      <c r="Z7" s="1">
        <v>0.5</v>
      </c>
      <c r="AC7" s="1">
        <v>5</v>
      </c>
      <c r="AD7" s="8">
        <f t="shared" si="0"/>
        <v>47.102756</v>
      </c>
    </row>
    <row r="8" s="7" customFormat="1" spans="1:30">
      <c r="A8" s="7">
        <v>6</v>
      </c>
      <c r="B8" s="1" t="s">
        <v>60</v>
      </c>
      <c r="H8" s="7">
        <v>1</v>
      </c>
      <c r="K8" s="7">
        <v>4</v>
      </c>
      <c r="T8" s="7">
        <v>10</v>
      </c>
      <c r="AC8" s="7">
        <v>5</v>
      </c>
      <c r="AD8" s="8">
        <f t="shared" si="0"/>
        <v>20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H18" sqref="H18"/>
    </sheetView>
  </sheetViews>
  <sheetFormatPr defaultColWidth="8.88888888888889" defaultRowHeight="15"/>
  <cols>
    <col min="13" max="13" width="10.2222222222222"/>
    <col min="14" max="14" width="12.4444444444444"/>
    <col min="30" max="30" width="12.4444444444444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7" customFormat="1" spans="1:30">
      <c r="A3" s="7">
        <v>1</v>
      </c>
      <c r="B3" s="1" t="s">
        <v>61</v>
      </c>
      <c r="Z3" s="7">
        <v>1.5</v>
      </c>
      <c r="AC3" s="7">
        <v>5</v>
      </c>
      <c r="AD3" s="7">
        <f t="shared" ref="AD3:AD11" si="0">SUM(C3:AC3)</f>
        <v>6.5</v>
      </c>
    </row>
    <row r="4" s="1" customFormat="1" spans="1:30">
      <c r="A4" s="1">
        <v>2</v>
      </c>
      <c r="B4" s="1" t="s">
        <v>62</v>
      </c>
      <c r="C4" s="1">
        <v>10</v>
      </c>
      <c r="D4" s="1">
        <v>4</v>
      </c>
      <c r="V4" s="1">
        <v>10</v>
      </c>
      <c r="Z4" s="1">
        <v>0.5</v>
      </c>
      <c r="AC4" s="1">
        <v>5</v>
      </c>
      <c r="AD4" s="1">
        <f t="shared" si="0"/>
        <v>29.5</v>
      </c>
    </row>
    <row r="5" s="7" customFormat="1" spans="1:30">
      <c r="A5" s="7">
        <v>3</v>
      </c>
      <c r="B5" s="1" t="s">
        <v>63</v>
      </c>
      <c r="Z5" s="7">
        <v>1</v>
      </c>
      <c r="AC5" s="7">
        <v>5</v>
      </c>
      <c r="AD5" s="7">
        <f t="shared" si="0"/>
        <v>6</v>
      </c>
    </row>
    <row r="6" s="1" customFormat="1" spans="1:30">
      <c r="A6" s="1">
        <v>4</v>
      </c>
      <c r="B6" s="1" t="s">
        <v>64</v>
      </c>
      <c r="C6" s="1">
        <v>20</v>
      </c>
      <c r="D6" s="1">
        <v>4</v>
      </c>
      <c r="I6" s="1">
        <v>4</v>
      </c>
      <c r="M6" s="1">
        <f>10+(2.42/2)^2</f>
        <v>11.4641</v>
      </c>
      <c r="N6" s="1">
        <f>10+5.55^2/3</f>
        <v>20.2675</v>
      </c>
      <c r="T6" s="1">
        <v>10</v>
      </c>
      <c r="Z6" s="1">
        <v>1</v>
      </c>
      <c r="AC6" s="1">
        <v>5</v>
      </c>
      <c r="AD6" s="1">
        <f t="shared" si="0"/>
        <v>75.7316</v>
      </c>
    </row>
    <row r="7" s="1" customFormat="1" spans="1:30">
      <c r="A7" s="1">
        <v>5</v>
      </c>
      <c r="B7" s="1" t="s">
        <v>65</v>
      </c>
      <c r="T7" s="1">
        <v>6</v>
      </c>
      <c r="Y7" s="1">
        <v>6</v>
      </c>
      <c r="Z7" s="1">
        <v>1.5</v>
      </c>
      <c r="AC7" s="1">
        <v>5</v>
      </c>
      <c r="AD7" s="1">
        <f t="shared" si="0"/>
        <v>18.5</v>
      </c>
    </row>
    <row r="8" s="1" customFormat="1" spans="1:30">
      <c r="A8" s="1">
        <v>6</v>
      </c>
      <c r="B8" s="1" t="s">
        <v>66</v>
      </c>
      <c r="R8" s="1">
        <v>20</v>
      </c>
      <c r="Z8" s="1">
        <v>1</v>
      </c>
      <c r="AC8" s="1">
        <v>5</v>
      </c>
      <c r="AD8" s="1">
        <f t="shared" si="0"/>
        <v>26</v>
      </c>
    </row>
    <row r="9" s="1" customFormat="1" spans="1:30">
      <c r="A9" s="1">
        <v>7</v>
      </c>
      <c r="B9" s="1" t="s">
        <v>67</v>
      </c>
      <c r="V9" s="1">
        <v>10</v>
      </c>
      <c r="Z9" s="1">
        <v>2</v>
      </c>
      <c r="AC9" s="1">
        <v>5</v>
      </c>
      <c r="AD9" s="1">
        <f t="shared" si="0"/>
        <v>17</v>
      </c>
    </row>
    <row r="10" s="1" customFormat="1" spans="1:30">
      <c r="A10" s="1">
        <v>8</v>
      </c>
      <c r="B10" s="1" t="s">
        <v>68</v>
      </c>
      <c r="F10" s="1">
        <v>2</v>
      </c>
      <c r="T10" s="1">
        <v>10</v>
      </c>
      <c r="V10" s="1">
        <v>10</v>
      </c>
      <c r="Z10" s="1">
        <v>2</v>
      </c>
      <c r="AC10" s="1">
        <v>5</v>
      </c>
      <c r="AD10" s="1">
        <f t="shared" si="0"/>
        <v>29</v>
      </c>
    </row>
    <row r="11" s="1" customFormat="1" spans="1:30">
      <c r="A11" s="1">
        <v>9</v>
      </c>
      <c r="B11" s="1" t="s">
        <v>69</v>
      </c>
      <c r="V11" s="1">
        <v>10</v>
      </c>
      <c r="Z11" s="1">
        <v>1.5</v>
      </c>
      <c r="AC11" s="1">
        <v>5</v>
      </c>
      <c r="AD11" s="1">
        <f t="shared" si="0"/>
        <v>16.5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workbookViewId="0">
      <pane xSplit="2" ySplit="1" topLeftCell="P2" activePane="bottomRight" state="frozen"/>
      <selection/>
      <selection pane="topRight"/>
      <selection pane="bottomLeft"/>
      <selection pane="bottomRight" activeCell="S11" sqref="S11"/>
    </sheetView>
  </sheetViews>
  <sheetFormatPr defaultColWidth="8.88888888888889" defaultRowHeight="15" outlineLevelRow="4"/>
  <cols>
    <col min="13" max="13" width="10.2222222222222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pans="1:30">
      <c r="A3">
        <v>1</v>
      </c>
      <c r="B3" t="s">
        <v>70</v>
      </c>
      <c r="T3">
        <v>2</v>
      </c>
      <c r="V3">
        <v>10</v>
      </c>
      <c r="Z3">
        <v>1.5</v>
      </c>
      <c r="AC3">
        <v>5</v>
      </c>
      <c r="AD3">
        <f>SUM(C3:AC3)</f>
        <v>18.5</v>
      </c>
    </row>
    <row r="4" s="1" customFormat="1" spans="1:30">
      <c r="A4" s="1">
        <v>2</v>
      </c>
      <c r="B4" s="1" t="s">
        <v>71</v>
      </c>
      <c r="K4" s="1">
        <v>10</v>
      </c>
      <c r="V4" s="1">
        <v>10</v>
      </c>
      <c r="Z4" s="1">
        <v>1</v>
      </c>
      <c r="AC4" s="1">
        <v>5</v>
      </c>
      <c r="AD4" s="1">
        <f>SUM(C4:AC4)</f>
        <v>26</v>
      </c>
    </row>
    <row r="5" s="6" customFormat="1" spans="1:30">
      <c r="A5" s="6">
        <v>3</v>
      </c>
      <c r="B5" s="6" t="s">
        <v>72</v>
      </c>
      <c r="V5" s="6">
        <v>10</v>
      </c>
      <c r="Y5" s="6">
        <v>4</v>
      </c>
      <c r="Z5" s="6">
        <v>1</v>
      </c>
      <c r="AC5" s="6">
        <v>5</v>
      </c>
      <c r="AD5" s="6">
        <f>SUM(C5:AC5)</f>
        <v>20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U16" sqref="U16"/>
    </sheetView>
  </sheetViews>
  <sheetFormatPr defaultColWidth="8.88888888888889" defaultRowHeight="15" outlineLevelRow="5"/>
  <cols>
    <col min="13" max="13" width="10.2222222222222"/>
    <col min="30" max="30" width="10.2222222222222"/>
  </cols>
  <sheetData>
    <row r="1" spans="1:31">
      <c r="A1" t="s">
        <v>0</v>
      </c>
      <c r="B1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 t="s">
        <v>3</v>
      </c>
      <c r="S1" s="4"/>
      <c r="T1" s="4"/>
      <c r="U1" s="4"/>
      <c r="V1" s="4" t="s">
        <v>4</v>
      </c>
      <c r="W1" s="4"/>
      <c r="X1" s="4"/>
      <c r="Y1" s="3" t="s">
        <v>5</v>
      </c>
      <c r="Z1" s="3" t="s">
        <v>6</v>
      </c>
      <c r="AA1" s="4" t="s">
        <v>7</v>
      </c>
      <c r="AB1" s="4"/>
      <c r="AC1" s="3" t="s">
        <v>8</v>
      </c>
      <c r="AD1" s="3" t="s">
        <v>9</v>
      </c>
      <c r="AE1" s="5"/>
    </row>
    <row r="2" customFormat="1" ht="54" customHeight="1" spans="3:3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/>
      <c r="AA2" s="3" t="s">
        <v>33</v>
      </c>
      <c r="AB2" s="3" t="s">
        <v>34</v>
      </c>
      <c r="AC2" s="3" t="s">
        <v>35</v>
      </c>
      <c r="AD2" s="3"/>
      <c r="AE2" s="5"/>
    </row>
    <row r="3" s="1" customFormat="1" spans="1:30">
      <c r="A3" s="1">
        <v>1</v>
      </c>
      <c r="B3" s="1" t="s">
        <v>73</v>
      </c>
      <c r="V3" s="1">
        <v>10</v>
      </c>
      <c r="Z3" s="1">
        <v>0.5</v>
      </c>
      <c r="AC3" s="1">
        <v>5</v>
      </c>
      <c r="AD3" s="1">
        <f>SUM(C3:AC3)</f>
        <v>15.5</v>
      </c>
    </row>
    <row r="4" s="1" customFormat="1" spans="1:30">
      <c r="A4" s="1">
        <v>2</v>
      </c>
      <c r="B4" s="1" t="s">
        <v>74</v>
      </c>
      <c r="V4" s="1">
        <v>10</v>
      </c>
      <c r="Z4" s="1">
        <v>0.5</v>
      </c>
      <c r="AC4" s="1">
        <v>5</v>
      </c>
      <c r="AD4" s="1">
        <f>SUM(C4:AC4)</f>
        <v>15.5</v>
      </c>
    </row>
    <row r="5" s="1" customFormat="1" spans="1:30">
      <c r="A5" s="1">
        <v>3</v>
      </c>
      <c r="B5" s="1" t="s">
        <v>75</v>
      </c>
      <c r="F5" s="1">
        <v>2</v>
      </c>
      <c r="M5" s="1">
        <f>10+(2.532/2)^2</f>
        <v>11.602756</v>
      </c>
      <c r="Z5" s="1">
        <v>0.5</v>
      </c>
      <c r="AC5" s="1">
        <v>5</v>
      </c>
      <c r="AD5" s="1">
        <f>SUM(C5:AC5)</f>
        <v>19.102756</v>
      </c>
    </row>
    <row r="6" s="1" customFormat="1" spans="1:30">
      <c r="A6" s="1">
        <v>4</v>
      </c>
      <c r="B6" s="1" t="s">
        <v>76</v>
      </c>
      <c r="T6" s="1">
        <v>2</v>
      </c>
      <c r="V6" s="1">
        <v>10</v>
      </c>
      <c r="Z6" s="1">
        <v>1.5</v>
      </c>
      <c r="AC6" s="1">
        <v>5</v>
      </c>
      <c r="AD6" s="1">
        <f>SUM(C6:AC6)</f>
        <v>18.5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2016级直博</vt:lpstr>
      <vt:lpstr>2017级直博</vt:lpstr>
      <vt:lpstr>2018级博士</vt:lpstr>
      <vt:lpstr>2018级直博</vt:lpstr>
      <vt:lpstr>2018级硕士</vt:lpstr>
      <vt:lpstr>2019级博士</vt:lpstr>
      <vt:lpstr>2019级直博</vt:lpstr>
      <vt:lpstr>2019级硕士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石琦</dc:creator>
  <cp:lastModifiedBy>guohuan</cp:lastModifiedBy>
  <dcterms:created xsi:type="dcterms:W3CDTF">2016-06-13T10:57:00Z</dcterms:created>
  <dcterms:modified xsi:type="dcterms:W3CDTF">2020-06-15T05:56:21Z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