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19780" windowHeight="7960" tabRatio="679" firstSheet="1" activeTab="3"/>
  </bookViews>
  <sheets>
    <sheet name="2014级直博" sheetId="3" r:id="rId1"/>
    <sheet name="2015级直博" sheetId="6" r:id="rId2"/>
    <sheet name="2016级博士" sheetId="8" r:id="rId3"/>
    <sheet name="2016级直博" sheetId="9" r:id="rId4"/>
    <sheet name="2016级硕士" sheetId="10" r:id="rId5"/>
    <sheet name="2017级博士" sheetId="11" r:id="rId6"/>
    <sheet name="2017级直博" sheetId="12" r:id="rId7"/>
    <sheet name="2017级硕士" sheetId="13" r:id="rId8"/>
  </sheets>
  <definedNames>
    <definedName name="_xlnm._FilterDatabase" localSheetId="0" hidden="1">'2014级直博'!$A$2:$Z$7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" i="13" l="1"/>
  <c r="AC9" i="13"/>
  <c r="AC8" i="13"/>
  <c r="AC7" i="13"/>
  <c r="AC6" i="13"/>
  <c r="AC5" i="13"/>
  <c r="AC4" i="13"/>
  <c r="AC3" i="13"/>
  <c r="AC7" i="12"/>
  <c r="AC6" i="12"/>
  <c r="AC5" i="12"/>
  <c r="AC4" i="12"/>
  <c r="AC3" i="12"/>
  <c r="AC7" i="11"/>
  <c r="AC6" i="11"/>
  <c r="AC5" i="11"/>
  <c r="AC4" i="11"/>
  <c r="AC3" i="11"/>
  <c r="AC8" i="10"/>
  <c r="AC7" i="10"/>
  <c r="AC6" i="10"/>
  <c r="AC5" i="10"/>
  <c r="AC4" i="10"/>
  <c r="M3" i="10"/>
  <c r="AC3" i="10"/>
  <c r="AC5" i="9"/>
  <c r="AC4" i="9"/>
  <c r="AC3" i="9"/>
  <c r="AC9" i="8"/>
  <c r="AC8" i="8"/>
  <c r="AC7" i="8"/>
  <c r="AC6" i="8"/>
  <c r="N5" i="8"/>
  <c r="AC5" i="8"/>
  <c r="N4" i="8"/>
  <c r="AC4" i="8"/>
  <c r="N3" i="8"/>
  <c r="AC3" i="8"/>
  <c r="AC4" i="6"/>
  <c r="N3" i="6"/>
  <c r="AC3" i="6"/>
  <c r="AC8" i="3"/>
  <c r="M7" i="3"/>
  <c r="AC7" i="3"/>
  <c r="M6" i="3"/>
  <c r="N6" i="3"/>
  <c r="AC6" i="3"/>
  <c r="L5" i="3"/>
  <c r="M5" i="3"/>
  <c r="N5" i="3"/>
  <c r="AC5" i="3"/>
  <c r="M4" i="3"/>
  <c r="N4" i="3"/>
  <c r="AC4" i="3"/>
  <c r="M3" i="3"/>
  <c r="N3" i="3"/>
  <c r="AC3" i="3"/>
</calcChain>
</file>

<file path=xl/sharedStrings.xml><?xml version="1.0" encoding="utf-8"?>
<sst xmlns="http://schemas.openxmlformats.org/spreadsheetml/2006/main" count="322" uniqueCount="77">
  <si>
    <t>序号</t>
  </si>
  <si>
    <t>姓名</t>
  </si>
  <si>
    <t>学术成绩</t>
  </si>
  <si>
    <t>表彰</t>
  </si>
  <si>
    <t>学习情况</t>
  </si>
  <si>
    <t>社会工作</t>
  </si>
  <si>
    <t>处分</t>
  </si>
  <si>
    <t>日常规范</t>
  </si>
  <si>
    <t>总分</t>
  </si>
  <si>
    <t>学术会议发言（国际性）</t>
  </si>
  <si>
    <t>学术会议发言（全国性）</t>
  </si>
  <si>
    <t>学术会议壁报（国际性）</t>
  </si>
  <si>
    <t>学术会议壁报（全国性）</t>
  </si>
  <si>
    <t>学术会议受邀（国际性）</t>
  </si>
  <si>
    <t>学术会议受邀（全国性）</t>
  </si>
  <si>
    <t>国内统计源期刊发表综述等</t>
  </si>
  <si>
    <t>国内统计源期刊发表论著</t>
  </si>
  <si>
    <t>SCI发表综述</t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</si>
  <si>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</si>
  <si>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</si>
  <si>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10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</si>
  <si>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≥</t>
    </r>
    <r>
      <rPr>
        <sz val="12"/>
        <rFont val="Times New Roman"/>
        <charset val="134"/>
      </rPr>
      <t>10</t>
    </r>
  </si>
  <si>
    <t>参编书籍</t>
  </si>
  <si>
    <t>专利</t>
  </si>
  <si>
    <t>国家级</t>
  </si>
  <si>
    <t>市级</t>
  </si>
  <si>
    <t>校级</t>
  </si>
  <si>
    <t>院级</t>
  </si>
  <si>
    <r>
      <rPr>
        <sz val="12"/>
        <color theme="1"/>
        <rFont val="宋体"/>
        <charset val="134"/>
      </rPr>
      <t>参加学习课程的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宋体"/>
        <charset val="134"/>
      </rPr>
      <t>以上成绩优秀（≥</t>
    </r>
    <r>
      <rPr>
        <sz val="12"/>
        <color theme="1"/>
        <rFont val="Times New Roman"/>
        <charset val="134"/>
      </rPr>
      <t>85</t>
    </r>
    <r>
      <rPr>
        <sz val="12"/>
        <color theme="1"/>
        <rFont val="宋体"/>
        <charset val="134"/>
      </rPr>
      <t>分）</t>
    </r>
  </si>
  <si>
    <t>60%以上的科室出科考核成绩优秀（≥85分）</t>
  </si>
  <si>
    <t>学位课程成绩不合格</t>
  </si>
  <si>
    <t>热心为同学服务，积极参加医院组织的各种活动；积极参加社会公益事宜</t>
  </si>
  <si>
    <t>学业处理</t>
  </si>
  <si>
    <t>纪律处分</t>
  </si>
  <si>
    <t>及时提交学习期间有关资料</t>
  </si>
  <si>
    <t>王鲁</t>
  </si>
  <si>
    <t>陈祖华</t>
  </si>
  <si>
    <t>于佳怡</t>
  </si>
  <si>
    <t>林小婷</t>
  </si>
  <si>
    <t>谭琴</t>
  </si>
  <si>
    <t>周婷</t>
  </si>
  <si>
    <t>丁广宇</t>
  </si>
  <si>
    <t>黄文雯</t>
  </si>
  <si>
    <t>高品</t>
  </si>
  <si>
    <t>孟桦</t>
  </si>
  <si>
    <t>李排云</t>
  </si>
  <si>
    <t>徐晓霞</t>
  </si>
  <si>
    <t>王林</t>
  </si>
  <si>
    <t>张攀攀</t>
  </si>
  <si>
    <t>聂梦林</t>
  </si>
  <si>
    <t>胡丽</t>
  </si>
  <si>
    <t>王怀宇</t>
  </si>
  <si>
    <t>李拂晓</t>
  </si>
  <si>
    <t>石晋瑶</t>
  </si>
  <si>
    <t>杨阳</t>
  </si>
  <si>
    <t>姜安娜</t>
  </si>
  <si>
    <t>郭晓轶</t>
  </si>
  <si>
    <t>韩子翰</t>
  </si>
  <si>
    <t>戴瑨</t>
  </si>
  <si>
    <t>司加慧</t>
  </si>
  <si>
    <t>夏雷</t>
  </si>
  <si>
    <t>林瑶</t>
  </si>
  <si>
    <t>黄鹏宇</t>
  </si>
  <si>
    <t>宫莹</t>
  </si>
  <si>
    <t>万琪婷</t>
  </si>
  <si>
    <t>彭琳</t>
  </si>
  <si>
    <t>田洪瑞</t>
  </si>
  <si>
    <t>王敏敏</t>
  </si>
  <si>
    <t>于慧</t>
  </si>
  <si>
    <t>姚凯宁</t>
  </si>
  <si>
    <t>赵堃</t>
  </si>
  <si>
    <t>王海洋</t>
  </si>
  <si>
    <t>黄文发</t>
  </si>
  <si>
    <t>赵倩</t>
  </si>
  <si>
    <t>刘锐</t>
  </si>
  <si>
    <t>丹娜.叶尔肯</t>
  </si>
  <si>
    <t>吴一凡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</si>
</sst>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DengXian"/>
      <family val="2"/>
      <charset val="134"/>
      <scheme val="minor"/>
    </font>
    <font>
      <sz val="12"/>
      <color theme="1"/>
      <name val="宋体"/>
      <charset val="134"/>
    </font>
    <font>
      <sz val="12"/>
      <name val="DengXian"/>
      <charset val="134"/>
      <scheme val="minor"/>
    </font>
    <font>
      <sz val="12"/>
      <color rgb="FFFF0000"/>
      <name val="DengXian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9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</cellXfs>
  <cellStyles count="1">
    <cellStyle name="普通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workbookViewId="0">
      <pane xSplit="2" ySplit="1" topLeftCell="S2" activePane="bottomRight" state="frozen"/>
      <selection pane="topRight"/>
      <selection pane="bottomLeft"/>
      <selection pane="bottomRight" activeCell="AD11" sqref="AD11"/>
    </sheetView>
  </sheetViews>
  <sheetFormatPr baseColWidth="10" defaultColWidth="9" defaultRowHeight="13" x14ac:dyDescent="0"/>
  <cols>
    <col min="5" max="5" width="8.28515625" customWidth="1"/>
    <col min="6" max="8" width="9.7109375" customWidth="1"/>
  </cols>
  <sheetData>
    <row r="1" spans="1:30" ht="15">
      <c r="A1" t="s">
        <v>0</v>
      </c>
      <c r="B1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9"/>
      <c r="T1" s="9"/>
      <c r="U1" s="9"/>
      <c r="V1" s="9" t="s">
        <v>4</v>
      </c>
      <c r="W1" s="9"/>
      <c r="X1" s="9"/>
      <c r="Y1" s="1" t="s">
        <v>5</v>
      </c>
      <c r="Z1" s="9" t="s">
        <v>6</v>
      </c>
      <c r="AA1" s="9"/>
      <c r="AB1" s="1" t="s">
        <v>7</v>
      </c>
      <c r="AC1" s="1" t="s">
        <v>8</v>
      </c>
      <c r="AD1" s="2"/>
    </row>
    <row r="2" spans="1:30" ht="54" customHeight="1"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/>
      <c r="AD2" s="2"/>
    </row>
    <row r="3" spans="1:30" s="4" customFormat="1">
      <c r="A3" s="3">
        <v>1</v>
      </c>
      <c r="B3" s="5" t="s">
        <v>35</v>
      </c>
      <c r="C3" s="3"/>
      <c r="D3" s="3"/>
      <c r="E3" s="3"/>
      <c r="F3" s="3"/>
      <c r="G3" s="3"/>
      <c r="H3" s="3"/>
      <c r="I3" s="3"/>
      <c r="J3" s="3"/>
      <c r="K3" s="3"/>
      <c r="L3" s="3"/>
      <c r="M3" s="3">
        <f>10+(4.974/2)^2</f>
        <v>16.185169000000002</v>
      </c>
      <c r="N3" s="3">
        <f>10+5.314^2/2</f>
        <v>24.119298000000001</v>
      </c>
      <c r="O3" s="3"/>
      <c r="P3" s="3"/>
      <c r="Q3" s="3"/>
      <c r="R3" s="3"/>
      <c r="S3" s="3"/>
      <c r="T3" s="3"/>
      <c r="U3" s="3"/>
      <c r="V3" s="3"/>
      <c r="W3" s="3"/>
      <c r="Y3" s="3"/>
      <c r="AB3" s="3">
        <v>5</v>
      </c>
      <c r="AC3" s="3">
        <f t="shared" ref="AC3:AC8" si="0">SUM(C3:AB3)</f>
        <v>45.304467000000002</v>
      </c>
    </row>
    <row r="4" spans="1:30" s="4" customFormat="1">
      <c r="A4" s="3">
        <v>2</v>
      </c>
      <c r="B4" s="5" t="s">
        <v>36</v>
      </c>
      <c r="C4" s="3"/>
      <c r="D4" s="3"/>
      <c r="E4" s="3"/>
      <c r="F4" s="3"/>
      <c r="G4" s="3">
        <v>2</v>
      </c>
      <c r="H4" s="3">
        <v>1</v>
      </c>
      <c r="I4" s="3"/>
      <c r="J4" s="3"/>
      <c r="K4" s="3"/>
      <c r="L4" s="3"/>
      <c r="M4" s="3">
        <f>10+(3.78/2)^2</f>
        <v>13.572099999999999</v>
      </c>
      <c r="N4" s="3">
        <f>10+6.35^2</f>
        <v>50.322499999999998</v>
      </c>
      <c r="O4" s="3"/>
      <c r="P4" s="3"/>
      <c r="Q4" s="3"/>
      <c r="R4" s="3"/>
      <c r="S4" s="3"/>
      <c r="T4" s="3"/>
      <c r="U4" s="3"/>
      <c r="V4" s="3"/>
      <c r="W4" s="3"/>
      <c r="Y4" s="3"/>
      <c r="AB4" s="3">
        <v>5</v>
      </c>
      <c r="AC4" s="3">
        <f t="shared" si="0"/>
        <v>71.894599999999997</v>
      </c>
    </row>
    <row r="5" spans="1:30" s="4" customFormat="1">
      <c r="A5" s="3">
        <v>3</v>
      </c>
      <c r="B5" s="7" t="s">
        <v>37</v>
      </c>
      <c r="C5"/>
      <c r="D5"/>
      <c r="E5">
        <v>5</v>
      </c>
      <c r="F5"/>
      <c r="G5"/>
      <c r="H5"/>
      <c r="I5"/>
      <c r="J5"/>
      <c r="K5"/>
      <c r="L5">
        <f>10+1.1/2^2</f>
        <v>10.275</v>
      </c>
      <c r="M5" s="3">
        <f>10+(3.02/2)^2+10+(3.02/2)^2+10+(2.916/2)^2+10+(3.294/2)^2</f>
        <v>49.398572999999999</v>
      </c>
      <c r="N5" s="3">
        <f>10+6.35^2</f>
        <v>50.322499999999998</v>
      </c>
      <c r="O5"/>
      <c r="P5"/>
      <c r="Q5"/>
      <c r="R5"/>
      <c r="S5"/>
      <c r="T5">
        <v>10</v>
      </c>
      <c r="U5"/>
      <c r="V5"/>
      <c r="W5"/>
      <c r="Y5"/>
      <c r="Z5"/>
      <c r="AB5">
        <v>5</v>
      </c>
      <c r="AC5" s="3">
        <f t="shared" si="0"/>
        <v>129.996073</v>
      </c>
    </row>
    <row r="6" spans="1:30" s="6" customFormat="1">
      <c r="A6" s="5">
        <v>4</v>
      </c>
      <c r="B6" s="5" t="s">
        <v>38</v>
      </c>
      <c r="C6" s="5"/>
      <c r="D6" s="5"/>
      <c r="E6" s="5"/>
      <c r="F6" s="5"/>
      <c r="G6" s="5"/>
      <c r="H6" s="5">
        <v>2</v>
      </c>
      <c r="I6" s="5"/>
      <c r="J6" s="5"/>
      <c r="K6" s="5"/>
      <c r="L6" s="5"/>
      <c r="M6" s="3">
        <f>10+(2.476/2)^2</f>
        <v>11.532643999999999</v>
      </c>
      <c r="N6" s="3">
        <f>10+5.965^2/2</f>
        <v>27.790612499999998</v>
      </c>
      <c r="O6" s="5"/>
      <c r="P6" s="5"/>
      <c r="Q6" s="5"/>
      <c r="R6" s="5"/>
      <c r="S6" s="5"/>
      <c r="T6" s="5"/>
      <c r="U6" s="5"/>
      <c r="V6" s="5"/>
      <c r="W6" s="5"/>
      <c r="Y6" s="5"/>
      <c r="AB6">
        <v>5</v>
      </c>
      <c r="AC6" s="3">
        <f t="shared" si="0"/>
        <v>46.323256499999999</v>
      </c>
    </row>
    <row r="7" spans="1:30" s="4" customFormat="1">
      <c r="A7" s="3">
        <v>5</v>
      </c>
      <c r="B7" s="5" t="s">
        <v>39</v>
      </c>
      <c r="C7" s="3"/>
      <c r="D7" s="3"/>
      <c r="E7" s="3"/>
      <c r="F7" s="3"/>
      <c r="G7" s="3"/>
      <c r="H7" s="3"/>
      <c r="I7" s="3"/>
      <c r="J7" s="3"/>
      <c r="K7" s="3"/>
      <c r="L7" s="3"/>
      <c r="M7" s="3">
        <f>10+(4.557/2)^2</f>
        <v>15.19156225</v>
      </c>
      <c r="N7" s="3"/>
      <c r="O7" s="3"/>
      <c r="P7" s="3"/>
      <c r="Q7" s="3"/>
      <c r="R7" s="3"/>
      <c r="S7" s="3"/>
      <c r="T7" s="3"/>
      <c r="U7" s="3"/>
      <c r="V7" s="3"/>
      <c r="W7" s="3"/>
      <c r="Y7" s="3"/>
      <c r="AB7">
        <v>5</v>
      </c>
      <c r="AC7" s="3">
        <f t="shared" si="0"/>
        <v>20.19156225</v>
      </c>
    </row>
    <row r="8" spans="1:30">
      <c r="A8">
        <v>6</v>
      </c>
      <c r="B8" s="3" t="s">
        <v>40</v>
      </c>
      <c r="T8">
        <v>10</v>
      </c>
      <c r="AB8">
        <v>5</v>
      </c>
      <c r="AC8" s="3">
        <f t="shared" si="0"/>
        <v>15</v>
      </c>
    </row>
  </sheetData>
  <mergeCells count="4">
    <mergeCell ref="C1:Q1"/>
    <mergeCell ref="R1:U1"/>
    <mergeCell ref="V1:X1"/>
    <mergeCell ref="Z1:AA1"/>
  </mergeCells>
  <phoneticPr fontId="7" type="noConversion"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workbookViewId="0">
      <pane xSplit="2" ySplit="1" topLeftCell="R2" activePane="bottomRight" state="frozen"/>
      <selection pane="topRight"/>
      <selection pane="bottomLeft"/>
      <selection pane="bottomRight" activeCell="M10" sqref="M10"/>
    </sheetView>
  </sheetViews>
  <sheetFormatPr baseColWidth="10" defaultColWidth="9" defaultRowHeight="13" x14ac:dyDescent="0"/>
  <sheetData>
    <row r="1" spans="1:30" ht="15">
      <c r="A1" t="s">
        <v>0</v>
      </c>
      <c r="B1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9"/>
      <c r="T1" s="9"/>
      <c r="U1" s="9"/>
      <c r="V1" s="9" t="s">
        <v>4</v>
      </c>
      <c r="W1" s="9"/>
      <c r="X1" s="9"/>
      <c r="Y1" s="1" t="s">
        <v>5</v>
      </c>
      <c r="Z1" s="9" t="s">
        <v>6</v>
      </c>
      <c r="AA1" s="9"/>
      <c r="AB1" s="1" t="s">
        <v>7</v>
      </c>
      <c r="AC1" s="1" t="s">
        <v>8</v>
      </c>
      <c r="AD1" s="2"/>
    </row>
    <row r="2" spans="1:30" ht="54" customHeight="1"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/>
      <c r="AD2" s="2"/>
    </row>
    <row r="3" spans="1:30" s="4" customFormat="1">
      <c r="A3" s="3">
        <v>1</v>
      </c>
      <c r="B3" s="5" t="s">
        <v>41</v>
      </c>
      <c r="C3" s="3"/>
      <c r="D3" s="3"/>
      <c r="E3" s="3"/>
      <c r="F3" s="3"/>
      <c r="G3" s="3"/>
      <c r="H3" s="3"/>
      <c r="I3" s="3"/>
      <c r="J3" s="3"/>
      <c r="K3" s="3"/>
      <c r="M3" s="3"/>
      <c r="N3" s="3">
        <f>10+7.644^2/3</f>
        <v>29.476912000000002</v>
      </c>
      <c r="R3" s="3">
        <v>20</v>
      </c>
      <c r="S3" s="3"/>
      <c r="T3" s="3">
        <v>10</v>
      </c>
      <c r="U3" s="3"/>
      <c r="Y3" s="3">
        <v>6</v>
      </c>
      <c r="Z3" s="3"/>
      <c r="AB3" s="3">
        <v>5</v>
      </c>
      <c r="AC3" s="3">
        <f>SUM(C3:AB3)</f>
        <v>70.476911999999999</v>
      </c>
    </row>
    <row r="4" spans="1:30">
      <c r="A4" s="3">
        <v>2</v>
      </c>
      <c r="B4" s="3" t="s">
        <v>42</v>
      </c>
      <c r="C4" s="3"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Y4" s="3"/>
      <c r="Z4" s="3"/>
      <c r="AB4">
        <v>5</v>
      </c>
      <c r="AC4" s="3">
        <f>SUM(C4:AB4)</f>
        <v>15</v>
      </c>
    </row>
    <row r="5" spans="1:30">
      <c r="Y5" s="3"/>
    </row>
  </sheetData>
  <mergeCells count="4">
    <mergeCell ref="C1:Q1"/>
    <mergeCell ref="R1:U1"/>
    <mergeCell ref="V1:X1"/>
    <mergeCell ref="Z1:AA1"/>
  </mergeCells>
  <phoneticPr fontId="7" type="noConversion"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pane xSplit="2" ySplit="1" topLeftCell="T2" activePane="bottomRight" state="frozen"/>
      <selection pane="topRight"/>
      <selection pane="bottomLeft"/>
      <selection pane="bottomRight" activeCell="AB13" sqref="AB13"/>
    </sheetView>
  </sheetViews>
  <sheetFormatPr baseColWidth="10" defaultColWidth="8.85546875" defaultRowHeight="13" x14ac:dyDescent="0"/>
  <sheetData>
    <row r="1" spans="1:30" ht="15">
      <c r="A1" t="s">
        <v>0</v>
      </c>
      <c r="B1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9"/>
      <c r="T1" s="9"/>
      <c r="U1" s="9"/>
      <c r="V1" s="9" t="s">
        <v>4</v>
      </c>
      <c r="W1" s="9"/>
      <c r="X1" s="9"/>
      <c r="Y1" s="1" t="s">
        <v>5</v>
      </c>
      <c r="Z1" s="9" t="s">
        <v>6</v>
      </c>
      <c r="AA1" s="9"/>
      <c r="AB1" s="1" t="s">
        <v>7</v>
      </c>
      <c r="AC1" s="1" t="s">
        <v>8</v>
      </c>
      <c r="AD1" s="2"/>
    </row>
    <row r="2" spans="1:30" ht="54" customHeight="1"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/>
      <c r="AD2" s="2"/>
    </row>
    <row r="3" spans="1:30">
      <c r="A3">
        <v>1</v>
      </c>
      <c r="B3" t="s">
        <v>43</v>
      </c>
      <c r="N3" s="3">
        <f>10+5.189^2/2</f>
        <v>23.462860499999998</v>
      </c>
      <c r="AB3">
        <v>5</v>
      </c>
      <c r="AC3">
        <f t="shared" ref="AC3:AC9" si="0">SUM(C3:AB3)</f>
        <v>28.462860499999998</v>
      </c>
    </row>
    <row r="4" spans="1:30">
      <c r="A4">
        <v>2</v>
      </c>
      <c r="B4" t="s">
        <v>44</v>
      </c>
      <c r="N4" s="3">
        <f>10+9.619^2/2</f>
        <v>56.262580499999999</v>
      </c>
      <c r="T4">
        <v>10</v>
      </c>
      <c r="AB4">
        <v>5</v>
      </c>
      <c r="AC4">
        <f t="shared" si="0"/>
        <v>71.262580499999999</v>
      </c>
    </row>
    <row r="5" spans="1:30">
      <c r="A5">
        <v>3</v>
      </c>
      <c r="B5" t="s">
        <v>45</v>
      </c>
      <c r="N5" s="3">
        <f>10+5.168^2/5</f>
        <v>15.341644800000001</v>
      </c>
      <c r="T5">
        <v>10</v>
      </c>
      <c r="Y5">
        <v>4</v>
      </c>
      <c r="AB5">
        <v>5</v>
      </c>
      <c r="AC5">
        <f t="shared" si="0"/>
        <v>34.341644799999997</v>
      </c>
    </row>
    <row r="6" spans="1:30">
      <c r="A6">
        <v>4</v>
      </c>
      <c r="B6" t="s">
        <v>46</v>
      </c>
      <c r="C6">
        <v>10</v>
      </c>
      <c r="F6">
        <v>2</v>
      </c>
      <c r="H6">
        <v>1</v>
      </c>
      <c r="I6">
        <v>4</v>
      </c>
      <c r="AB6">
        <v>5</v>
      </c>
      <c r="AC6">
        <f t="shared" si="0"/>
        <v>22</v>
      </c>
    </row>
    <row r="7" spans="1:30">
      <c r="A7">
        <v>5</v>
      </c>
      <c r="B7" t="s">
        <v>47</v>
      </c>
      <c r="S7">
        <v>14</v>
      </c>
      <c r="T7">
        <v>30</v>
      </c>
      <c r="AB7">
        <v>5</v>
      </c>
      <c r="AC7">
        <f t="shared" si="0"/>
        <v>49</v>
      </c>
    </row>
    <row r="8" spans="1:30">
      <c r="A8">
        <v>6</v>
      </c>
      <c r="B8" t="s">
        <v>48</v>
      </c>
      <c r="G8">
        <v>4</v>
      </c>
      <c r="Q8" s="3"/>
      <c r="T8">
        <v>10</v>
      </c>
      <c r="AB8">
        <v>5</v>
      </c>
      <c r="AC8">
        <f t="shared" si="0"/>
        <v>19</v>
      </c>
    </row>
    <row r="9" spans="1:30">
      <c r="A9">
        <v>7</v>
      </c>
      <c r="B9" t="s">
        <v>49</v>
      </c>
      <c r="T9">
        <v>20</v>
      </c>
      <c r="U9">
        <v>3.6</v>
      </c>
      <c r="Y9">
        <v>4</v>
      </c>
      <c r="AB9">
        <v>5</v>
      </c>
      <c r="AC9">
        <f t="shared" si="0"/>
        <v>32.6</v>
      </c>
    </row>
  </sheetData>
  <mergeCells count="4">
    <mergeCell ref="C1:Q1"/>
    <mergeCell ref="R1:U1"/>
    <mergeCell ref="V1:X1"/>
    <mergeCell ref="Z1:AA1"/>
  </mergeCells>
  <phoneticPr fontId="7" type="noConversion"/>
  <pageMargins left="0.75" right="0.75" top="1" bottom="1" header="0.51180555555555596" footer="0.5118055555555559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workbookViewId="0">
      <pane xSplit="2" ySplit="1" topLeftCell="R3" activePane="bottomRight" state="frozen"/>
      <selection pane="topRight"/>
      <selection pane="bottomLeft"/>
      <selection pane="bottomRight" activeCell="AD12" sqref="AD12"/>
    </sheetView>
  </sheetViews>
  <sheetFormatPr baseColWidth="10" defaultColWidth="8.85546875" defaultRowHeight="13" x14ac:dyDescent="0"/>
  <sheetData>
    <row r="1" spans="1:30" ht="15">
      <c r="A1" t="s">
        <v>0</v>
      </c>
      <c r="B1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9"/>
      <c r="T1" s="9"/>
      <c r="U1" s="9"/>
      <c r="V1" s="9" t="s">
        <v>4</v>
      </c>
      <c r="W1" s="9"/>
      <c r="X1" s="9"/>
      <c r="Y1" s="1" t="s">
        <v>5</v>
      </c>
      <c r="Z1" s="9" t="s">
        <v>6</v>
      </c>
      <c r="AA1" s="9"/>
      <c r="AB1" s="1" t="s">
        <v>7</v>
      </c>
      <c r="AC1" s="1" t="s">
        <v>8</v>
      </c>
      <c r="AD1" s="2"/>
    </row>
    <row r="2" spans="1:30" ht="54" customHeight="1"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/>
      <c r="AD2" s="2"/>
    </row>
    <row r="3" spans="1:30">
      <c r="A3">
        <v>1</v>
      </c>
      <c r="B3" t="s">
        <v>50</v>
      </c>
      <c r="U3">
        <v>10</v>
      </c>
      <c r="AB3">
        <v>5</v>
      </c>
      <c r="AC3">
        <f>SUM(C3:AB3)</f>
        <v>15</v>
      </c>
    </row>
    <row r="4" spans="1:30">
      <c r="A4">
        <v>2</v>
      </c>
      <c r="B4" t="s">
        <v>51</v>
      </c>
      <c r="T4">
        <v>10</v>
      </c>
      <c r="U4">
        <v>4</v>
      </c>
      <c r="Y4">
        <v>4</v>
      </c>
      <c r="AB4">
        <v>5</v>
      </c>
      <c r="AC4">
        <f>SUM(C4:AB4)</f>
        <v>23</v>
      </c>
    </row>
    <row r="5" spans="1:30">
      <c r="A5">
        <v>3</v>
      </c>
      <c r="B5" t="s">
        <v>52</v>
      </c>
      <c r="G5">
        <v>2</v>
      </c>
      <c r="U5">
        <v>4</v>
      </c>
      <c r="AB5">
        <v>5</v>
      </c>
      <c r="AC5">
        <f>SUM(C5:AB5)</f>
        <v>11</v>
      </c>
    </row>
  </sheetData>
  <mergeCells count="4">
    <mergeCell ref="C1:Q1"/>
    <mergeCell ref="R1:U1"/>
    <mergeCell ref="V1:X1"/>
    <mergeCell ref="Z1:AA1"/>
  </mergeCells>
  <phoneticPr fontId="7" type="noConversion"/>
  <pageMargins left="0.75" right="0.75" top="1" bottom="1" header="0.51180555555555596" footer="0.51180555555555596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pane xSplit="2" ySplit="1" topLeftCell="S2" activePane="bottomRight" state="frozen"/>
      <selection pane="topRight"/>
      <selection pane="bottomLeft"/>
      <selection pane="bottomRight" activeCell="W9" sqref="W9"/>
    </sheetView>
  </sheetViews>
  <sheetFormatPr baseColWidth="10" defaultColWidth="8.85546875" defaultRowHeight="13" x14ac:dyDescent="0"/>
  <sheetData>
    <row r="1" spans="1:30" ht="15">
      <c r="A1" t="s">
        <v>0</v>
      </c>
      <c r="B1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9"/>
      <c r="T1" s="9"/>
      <c r="U1" s="9"/>
      <c r="V1" s="9" t="s">
        <v>4</v>
      </c>
      <c r="W1" s="9"/>
      <c r="X1" s="9"/>
      <c r="Y1" s="1" t="s">
        <v>5</v>
      </c>
      <c r="Z1" s="9" t="s">
        <v>6</v>
      </c>
      <c r="AA1" s="9"/>
      <c r="AB1" s="1" t="s">
        <v>7</v>
      </c>
      <c r="AC1" s="1" t="s">
        <v>8</v>
      </c>
      <c r="AD1" s="2"/>
    </row>
    <row r="2" spans="1:30" ht="54" customHeight="1"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/>
      <c r="AD2" s="2"/>
    </row>
    <row r="3" spans="1:30">
      <c r="A3">
        <v>1</v>
      </c>
      <c r="B3" t="s">
        <v>53</v>
      </c>
      <c r="C3">
        <v>10</v>
      </c>
      <c r="J3">
        <v>10</v>
      </c>
      <c r="M3" s="3">
        <f>10+3.276^2</f>
        <v>20.732175999999999</v>
      </c>
      <c r="T3">
        <v>10</v>
      </c>
      <c r="U3">
        <v>2</v>
      </c>
      <c r="Y3">
        <v>4</v>
      </c>
      <c r="AB3">
        <v>5</v>
      </c>
      <c r="AC3">
        <f t="shared" ref="AC3:AC8" si="0">SUM(C3:AB3)</f>
        <v>61.732175999999995</v>
      </c>
    </row>
    <row r="4" spans="1:30">
      <c r="A4">
        <v>2</v>
      </c>
      <c r="B4" t="s">
        <v>54</v>
      </c>
      <c r="T4">
        <v>10</v>
      </c>
      <c r="U4">
        <v>10</v>
      </c>
      <c r="Y4">
        <v>4</v>
      </c>
      <c r="AB4">
        <v>5</v>
      </c>
      <c r="AC4">
        <f t="shared" si="0"/>
        <v>29</v>
      </c>
    </row>
    <row r="5" spans="1:30">
      <c r="A5">
        <v>3</v>
      </c>
      <c r="B5" t="s">
        <v>55</v>
      </c>
      <c r="C5">
        <v>20</v>
      </c>
      <c r="E5">
        <v>10</v>
      </c>
      <c r="H5">
        <v>1</v>
      </c>
      <c r="I5">
        <v>4</v>
      </c>
      <c r="T5">
        <v>10</v>
      </c>
      <c r="AB5">
        <v>5</v>
      </c>
      <c r="AC5">
        <f t="shared" si="0"/>
        <v>50</v>
      </c>
    </row>
    <row r="6" spans="1:30">
      <c r="A6">
        <v>4</v>
      </c>
      <c r="B6" s="3" t="s">
        <v>56</v>
      </c>
      <c r="E6">
        <v>5</v>
      </c>
      <c r="F6">
        <v>2</v>
      </c>
      <c r="G6">
        <v>1</v>
      </c>
      <c r="I6">
        <v>4</v>
      </c>
      <c r="U6">
        <v>4</v>
      </c>
      <c r="AB6">
        <v>5</v>
      </c>
      <c r="AC6">
        <f t="shared" si="0"/>
        <v>21</v>
      </c>
    </row>
    <row r="7" spans="1:30">
      <c r="A7">
        <v>5</v>
      </c>
      <c r="B7" t="s">
        <v>57</v>
      </c>
      <c r="T7">
        <v>10</v>
      </c>
      <c r="U7">
        <v>8</v>
      </c>
      <c r="AB7">
        <v>5</v>
      </c>
      <c r="AC7">
        <f t="shared" si="0"/>
        <v>23</v>
      </c>
    </row>
    <row r="8" spans="1:30">
      <c r="A8">
        <v>6</v>
      </c>
      <c r="B8" t="s">
        <v>58</v>
      </c>
      <c r="T8">
        <v>10</v>
      </c>
      <c r="U8">
        <v>10</v>
      </c>
      <c r="AB8">
        <v>5</v>
      </c>
      <c r="AC8">
        <f t="shared" si="0"/>
        <v>25</v>
      </c>
    </row>
    <row r="9" spans="1:30">
      <c r="Y9">
        <v>6</v>
      </c>
    </row>
  </sheetData>
  <mergeCells count="4">
    <mergeCell ref="C1:Q1"/>
    <mergeCell ref="R1:U1"/>
    <mergeCell ref="V1:X1"/>
    <mergeCell ref="Z1:AA1"/>
  </mergeCells>
  <phoneticPr fontId="7" type="noConversion"/>
  <pageMargins left="0.75" right="0.75" top="1" bottom="1" header="0.51180555555555596" footer="0.51180555555555596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workbookViewId="0">
      <pane xSplit="2" ySplit="1" topLeftCell="C2" activePane="bottomRight" state="frozen"/>
      <selection pane="topRight"/>
      <selection pane="bottomLeft"/>
      <selection pane="bottomRight" activeCell="I15" sqref="I15"/>
    </sheetView>
  </sheetViews>
  <sheetFormatPr baseColWidth="10" defaultColWidth="8.85546875" defaultRowHeight="13" x14ac:dyDescent="0"/>
  <sheetData>
    <row r="1" spans="1:30" ht="15">
      <c r="A1" t="s">
        <v>0</v>
      </c>
      <c r="B1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9"/>
      <c r="T1" s="9"/>
      <c r="U1" s="9"/>
      <c r="V1" s="9" t="s">
        <v>4</v>
      </c>
      <c r="W1" s="9"/>
      <c r="X1" s="9"/>
      <c r="Y1" s="1" t="s">
        <v>5</v>
      </c>
      <c r="Z1" s="9" t="s">
        <v>6</v>
      </c>
      <c r="AA1" s="9"/>
      <c r="AB1" s="1" t="s">
        <v>7</v>
      </c>
      <c r="AC1" s="1" t="s">
        <v>8</v>
      </c>
      <c r="AD1" s="2"/>
    </row>
    <row r="2" spans="1:30" ht="54" customHeight="1"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/>
      <c r="AD2" s="2"/>
    </row>
    <row r="3" spans="1:30">
      <c r="A3">
        <v>1</v>
      </c>
      <c r="B3" t="s">
        <v>59</v>
      </c>
      <c r="G3">
        <v>2</v>
      </c>
      <c r="V3">
        <v>10</v>
      </c>
      <c r="AB3">
        <v>5</v>
      </c>
      <c r="AC3">
        <f>SUM(C3:AB3)</f>
        <v>17</v>
      </c>
    </row>
    <row r="4" spans="1:30">
      <c r="A4">
        <v>2</v>
      </c>
      <c r="B4" t="s">
        <v>60</v>
      </c>
      <c r="H4">
        <v>2</v>
      </c>
      <c r="I4">
        <v>4</v>
      </c>
      <c r="V4">
        <v>10</v>
      </c>
      <c r="AB4">
        <v>5</v>
      </c>
      <c r="AC4">
        <f>SUM(C4:AB4)</f>
        <v>21</v>
      </c>
    </row>
    <row r="5" spans="1:30">
      <c r="A5">
        <v>3</v>
      </c>
      <c r="B5" s="3" t="s">
        <v>61</v>
      </c>
      <c r="V5">
        <v>10</v>
      </c>
      <c r="AB5">
        <v>5</v>
      </c>
      <c r="AC5">
        <f>SUM(C5:AB5)</f>
        <v>15</v>
      </c>
    </row>
    <row r="6" spans="1:30">
      <c r="A6">
        <v>4</v>
      </c>
      <c r="B6" t="s">
        <v>62</v>
      </c>
      <c r="V6">
        <v>10</v>
      </c>
      <c r="Y6">
        <v>3</v>
      </c>
      <c r="AB6">
        <v>5</v>
      </c>
      <c r="AC6">
        <f>SUM(C6:AB6)</f>
        <v>18</v>
      </c>
    </row>
    <row r="7" spans="1:30">
      <c r="A7">
        <v>5</v>
      </c>
      <c r="B7" t="s">
        <v>63</v>
      </c>
      <c r="V7">
        <v>10</v>
      </c>
      <c r="Y7">
        <v>3</v>
      </c>
      <c r="AB7">
        <v>5</v>
      </c>
      <c r="AC7">
        <f>SUM(C7:AB7)</f>
        <v>18</v>
      </c>
    </row>
  </sheetData>
  <mergeCells count="4">
    <mergeCell ref="C1:Q1"/>
    <mergeCell ref="R1:U1"/>
    <mergeCell ref="V1:X1"/>
    <mergeCell ref="Z1:AA1"/>
  </mergeCells>
  <phoneticPr fontId="7" type="noConversion"/>
  <pageMargins left="0.75" right="0.75" top="1" bottom="1" header="0.51180555555555596" footer="0.51180555555555596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workbookViewId="0">
      <pane xSplit="2" ySplit="1" topLeftCell="U2" activePane="bottomRight" state="frozen"/>
      <selection pane="topRight"/>
      <selection pane="bottomLeft"/>
      <selection pane="bottomRight" activeCell="Z11" sqref="Z11"/>
    </sheetView>
  </sheetViews>
  <sheetFormatPr baseColWidth="10" defaultColWidth="8.85546875" defaultRowHeight="13" x14ac:dyDescent="0"/>
  <sheetData>
    <row r="1" spans="1:30" ht="15">
      <c r="A1" t="s">
        <v>0</v>
      </c>
      <c r="B1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9"/>
      <c r="T1" s="9"/>
      <c r="U1" s="9"/>
      <c r="V1" s="9" t="s">
        <v>4</v>
      </c>
      <c r="W1" s="9"/>
      <c r="X1" s="9"/>
      <c r="Y1" s="1" t="s">
        <v>5</v>
      </c>
      <c r="Z1" s="9" t="s">
        <v>6</v>
      </c>
      <c r="AA1" s="9"/>
      <c r="AB1" s="1" t="s">
        <v>7</v>
      </c>
      <c r="AC1" s="1" t="s">
        <v>8</v>
      </c>
      <c r="AD1" s="2"/>
    </row>
    <row r="2" spans="1:30" ht="54" customHeight="1"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/>
      <c r="AD2" s="2"/>
    </row>
    <row r="3" spans="1:30">
      <c r="A3">
        <v>1</v>
      </c>
      <c r="B3" t="s">
        <v>64</v>
      </c>
      <c r="U3">
        <v>6</v>
      </c>
      <c r="V3">
        <v>10</v>
      </c>
      <c r="Y3">
        <v>2</v>
      </c>
      <c r="AB3">
        <v>5</v>
      </c>
      <c r="AC3">
        <f>SUM(C3:AB3)</f>
        <v>23</v>
      </c>
    </row>
    <row r="4" spans="1:30">
      <c r="A4">
        <v>2</v>
      </c>
      <c r="B4" t="s">
        <v>65</v>
      </c>
      <c r="U4">
        <v>4</v>
      </c>
      <c r="V4">
        <v>10</v>
      </c>
      <c r="Y4">
        <v>1</v>
      </c>
      <c r="AB4">
        <v>5</v>
      </c>
      <c r="AC4">
        <f>SUM(C4:AB4)</f>
        <v>20</v>
      </c>
    </row>
    <row r="5" spans="1:30">
      <c r="A5">
        <v>3</v>
      </c>
      <c r="B5" t="s">
        <v>66</v>
      </c>
      <c r="T5">
        <v>6</v>
      </c>
      <c r="U5">
        <v>2</v>
      </c>
      <c r="V5">
        <v>10</v>
      </c>
      <c r="Y5">
        <v>2</v>
      </c>
      <c r="AB5">
        <v>5</v>
      </c>
      <c r="AC5">
        <f>SUM(C5:AB5)</f>
        <v>25</v>
      </c>
    </row>
    <row r="6" spans="1:30">
      <c r="A6">
        <v>4</v>
      </c>
      <c r="B6" t="s">
        <v>67</v>
      </c>
      <c r="U6">
        <v>4</v>
      </c>
      <c r="V6">
        <v>10</v>
      </c>
      <c r="AB6">
        <v>5</v>
      </c>
      <c r="AC6">
        <f>SUM(C6:AB6)</f>
        <v>19</v>
      </c>
    </row>
    <row r="7" spans="1:30">
      <c r="A7">
        <v>5</v>
      </c>
      <c r="B7" t="s">
        <v>68</v>
      </c>
      <c r="U7">
        <v>2</v>
      </c>
      <c r="V7">
        <v>10</v>
      </c>
      <c r="AB7">
        <v>5</v>
      </c>
      <c r="AC7">
        <f>SUM(C7:AB7)</f>
        <v>17</v>
      </c>
    </row>
  </sheetData>
  <mergeCells count="4">
    <mergeCell ref="C1:Q1"/>
    <mergeCell ref="R1:U1"/>
    <mergeCell ref="V1:X1"/>
    <mergeCell ref="Z1:AA1"/>
  </mergeCells>
  <phoneticPr fontId="7" type="noConversion"/>
  <pageMargins left="0.75" right="0.75" top="1" bottom="1" header="0.51180555555555596" footer="0.51180555555555596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workbookViewId="0">
      <pane xSplit="2" ySplit="1" topLeftCell="C2" activePane="bottomRight" state="frozen"/>
      <selection pane="topRight"/>
      <selection pane="bottomLeft"/>
      <selection pane="bottomRight" activeCell="L12" sqref="L12"/>
    </sheetView>
  </sheetViews>
  <sheetFormatPr baseColWidth="10" defaultColWidth="8.85546875" defaultRowHeight="13" x14ac:dyDescent="0"/>
  <cols>
    <col min="2" max="2" width="11.28515625" customWidth="1"/>
  </cols>
  <sheetData>
    <row r="1" spans="1:30" ht="15">
      <c r="A1" t="s">
        <v>0</v>
      </c>
      <c r="B1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9"/>
      <c r="T1" s="9"/>
      <c r="U1" s="9"/>
      <c r="V1" s="9" t="s">
        <v>4</v>
      </c>
      <c r="W1" s="9"/>
      <c r="X1" s="9"/>
      <c r="Y1" s="1" t="s">
        <v>5</v>
      </c>
      <c r="Z1" s="9" t="s">
        <v>6</v>
      </c>
      <c r="AA1" s="9"/>
      <c r="AB1" s="1" t="s">
        <v>7</v>
      </c>
      <c r="AC1" s="1" t="s">
        <v>8</v>
      </c>
      <c r="AD1" s="2"/>
    </row>
    <row r="2" spans="1:30" ht="54" customHeight="1"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/>
      <c r="AD2" s="2"/>
    </row>
    <row r="3" spans="1:30">
      <c r="A3">
        <v>1</v>
      </c>
      <c r="B3" t="s">
        <v>69</v>
      </c>
      <c r="V3">
        <v>10</v>
      </c>
      <c r="Y3">
        <v>3</v>
      </c>
      <c r="AB3">
        <v>5</v>
      </c>
      <c r="AC3">
        <f t="shared" ref="AC3:AC10" si="0">SUM(C3:AB3)</f>
        <v>18</v>
      </c>
    </row>
    <row r="4" spans="1:30">
      <c r="A4">
        <v>2</v>
      </c>
      <c r="B4" t="s">
        <v>70</v>
      </c>
      <c r="I4">
        <v>4</v>
      </c>
      <c r="U4">
        <v>2</v>
      </c>
      <c r="V4">
        <v>10</v>
      </c>
      <c r="AB4">
        <v>5</v>
      </c>
      <c r="AC4">
        <f t="shared" si="0"/>
        <v>21</v>
      </c>
    </row>
    <row r="5" spans="1:30">
      <c r="A5">
        <v>3</v>
      </c>
      <c r="B5" t="s">
        <v>71</v>
      </c>
      <c r="V5">
        <v>10</v>
      </c>
      <c r="Y5">
        <v>2</v>
      </c>
      <c r="AB5">
        <v>5</v>
      </c>
      <c r="AC5">
        <f t="shared" si="0"/>
        <v>17</v>
      </c>
    </row>
    <row r="6" spans="1:30">
      <c r="A6">
        <v>4</v>
      </c>
      <c r="B6" t="s">
        <v>72</v>
      </c>
      <c r="H6">
        <v>1</v>
      </c>
      <c r="U6">
        <v>2</v>
      </c>
      <c r="V6">
        <v>10</v>
      </c>
      <c r="Y6">
        <v>2</v>
      </c>
      <c r="AB6">
        <v>5</v>
      </c>
      <c r="AC6">
        <f t="shared" si="0"/>
        <v>20</v>
      </c>
    </row>
    <row r="7" spans="1:30">
      <c r="A7">
        <v>5</v>
      </c>
      <c r="B7" t="s">
        <v>73</v>
      </c>
      <c r="H7">
        <v>1</v>
      </c>
      <c r="J7">
        <v>10</v>
      </c>
      <c r="V7">
        <v>10</v>
      </c>
      <c r="AB7">
        <v>5</v>
      </c>
      <c r="AC7">
        <f t="shared" si="0"/>
        <v>26</v>
      </c>
    </row>
    <row r="8" spans="1:30">
      <c r="A8">
        <v>6</v>
      </c>
      <c r="B8" t="s">
        <v>74</v>
      </c>
      <c r="U8">
        <v>2</v>
      </c>
      <c r="V8">
        <v>10</v>
      </c>
      <c r="AB8">
        <v>5</v>
      </c>
      <c r="AC8">
        <f t="shared" si="0"/>
        <v>17</v>
      </c>
    </row>
    <row r="9" spans="1:30">
      <c r="A9">
        <v>7</v>
      </c>
      <c r="B9" t="s">
        <v>75</v>
      </c>
      <c r="U9">
        <v>4</v>
      </c>
      <c r="V9">
        <v>10</v>
      </c>
      <c r="AB9">
        <v>5</v>
      </c>
      <c r="AC9">
        <f t="shared" si="0"/>
        <v>19</v>
      </c>
    </row>
    <row r="10" spans="1:30">
      <c r="A10">
        <v>8</v>
      </c>
      <c r="B10" t="s">
        <v>76</v>
      </c>
      <c r="U10">
        <v>2</v>
      </c>
      <c r="V10">
        <v>10</v>
      </c>
      <c r="Y10">
        <v>4</v>
      </c>
      <c r="AB10">
        <v>5</v>
      </c>
      <c r="AC10">
        <f t="shared" si="0"/>
        <v>21</v>
      </c>
    </row>
  </sheetData>
  <mergeCells count="4">
    <mergeCell ref="C1:Q1"/>
    <mergeCell ref="R1:U1"/>
    <mergeCell ref="V1:X1"/>
    <mergeCell ref="Z1:AA1"/>
  </mergeCells>
  <phoneticPr fontId="7" type="noConversion"/>
  <pageMargins left="0.75" right="0.75" top="1" bottom="1" header="0.51180555555555596" footer="0.511805555555555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2014级直博</vt:lpstr>
      <vt:lpstr>2015级直博</vt:lpstr>
      <vt:lpstr>2016级博士</vt:lpstr>
      <vt:lpstr>2016级直博</vt:lpstr>
      <vt:lpstr>2016级硕士</vt:lpstr>
      <vt:lpstr>2017级博士</vt:lpstr>
      <vt:lpstr>2017级直博</vt:lpstr>
      <vt:lpstr>2017级硕士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石琦</dc:creator>
  <cp:lastModifiedBy>桓 国</cp:lastModifiedBy>
  <dcterms:created xsi:type="dcterms:W3CDTF">2016-06-13T10:57:00Z</dcterms:created>
  <dcterms:modified xsi:type="dcterms:W3CDTF">2018-06-01T07:39:21Z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